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ca-my.sharepoint.com/personal/ben_johnson_efca_org/Documents/!Active Projects/Grant/"/>
    </mc:Choice>
  </mc:AlternateContent>
  <xr:revisionPtr revIDLastSave="1" documentId="8_{CE44480A-B587-4F8E-A89D-7786B06EE70C}" xr6:coauthVersionLast="45" xr6:coauthVersionMax="45" xr10:uidLastSave="{0AAA59A5-B747-40C4-AA7C-A4A7867FF89D}"/>
  <bookViews>
    <workbookView xWindow="-110" yWindow="-110" windowWidth="19420" windowHeight="10560" xr2:uid="{1CFA9535-784D-42D3-A9C8-4C3C6EEEBB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47" i="1"/>
  <c r="D9" i="1"/>
  <c r="C9" i="1"/>
  <c r="B9" i="1"/>
  <c r="D22" i="1"/>
  <c r="C22" i="1"/>
  <c r="B22" i="1"/>
  <c r="D65" i="1"/>
  <c r="C65" i="1"/>
  <c r="B65" i="1"/>
  <c r="D59" i="1"/>
  <c r="C59" i="1"/>
  <c r="B59" i="1"/>
  <c r="E21" i="1"/>
  <c r="E58" i="1"/>
  <c r="E20" i="1"/>
  <c r="D49" i="1"/>
  <c r="C49" i="1"/>
  <c r="B49" i="1"/>
  <c r="E44" i="1"/>
  <c r="E45" i="1"/>
  <c r="D40" i="1"/>
  <c r="C40" i="1"/>
  <c r="B40" i="1"/>
  <c r="D33" i="1"/>
  <c r="C33" i="1"/>
  <c r="B33" i="1"/>
  <c r="E64" i="1"/>
  <c r="E63" i="1"/>
  <c r="E62" i="1"/>
  <c r="E57" i="1"/>
  <c r="E56" i="1"/>
  <c r="E55" i="1"/>
  <c r="E54" i="1"/>
  <c r="E53" i="1"/>
  <c r="E52" i="1"/>
  <c r="E48" i="1"/>
  <c r="E46" i="1"/>
  <c r="E43" i="1"/>
  <c r="E39" i="1"/>
  <c r="E38" i="1"/>
  <c r="E37" i="1"/>
  <c r="E36" i="1"/>
  <c r="E32" i="1"/>
  <c r="E31" i="1"/>
  <c r="E30" i="1"/>
  <c r="E29" i="1"/>
  <c r="E28" i="1"/>
  <c r="E19" i="1"/>
  <c r="E8" i="1"/>
  <c r="E7" i="1"/>
  <c r="E6" i="1"/>
  <c r="E5" i="1"/>
  <c r="E4" i="1"/>
  <c r="E65" i="1" l="1"/>
  <c r="D67" i="1"/>
  <c r="B67" i="1"/>
  <c r="C24" i="1"/>
  <c r="C68" i="1" s="1"/>
  <c r="C70" i="1" s="1"/>
  <c r="D24" i="1"/>
  <c r="D68" i="1" s="1"/>
  <c r="C67" i="1"/>
  <c r="E59" i="1"/>
  <c r="E9" i="1"/>
  <c r="B24" i="1"/>
  <c r="E22" i="1"/>
  <c r="E33" i="1"/>
  <c r="E49" i="1"/>
  <c r="E40" i="1"/>
  <c r="E67" i="1" l="1"/>
  <c r="D70" i="1"/>
  <c r="E24" i="1"/>
  <c r="E68" i="1" s="1"/>
  <c r="E70" i="1" s="1"/>
  <c r="B68" i="1"/>
  <c r="B70" i="1" s="1"/>
</calcChain>
</file>

<file path=xl/sharedStrings.xml><?xml version="1.0" encoding="utf-8"?>
<sst xmlns="http://schemas.openxmlformats.org/spreadsheetml/2006/main" count="103" uniqueCount="90">
  <si>
    <t>Year 1</t>
  </si>
  <si>
    <t>Year 2</t>
  </si>
  <si>
    <t>Year 3</t>
  </si>
  <si>
    <t>Total</t>
  </si>
  <si>
    <t>Income</t>
  </si>
  <si>
    <t>IH Startup Grant</t>
  </si>
  <si>
    <t>Expenses</t>
  </si>
  <si>
    <t>Individual contributions</t>
  </si>
  <si>
    <t>Insurance</t>
  </si>
  <si>
    <t>Administrative Expenses</t>
  </si>
  <si>
    <t>Cash Income</t>
  </si>
  <si>
    <t>In-Kind Income</t>
  </si>
  <si>
    <t>Fee income</t>
  </si>
  <si>
    <t>Contributions from partners</t>
  </si>
  <si>
    <t>Contribution from host church</t>
  </si>
  <si>
    <t>Director salary</t>
  </si>
  <si>
    <t>Notes</t>
  </si>
  <si>
    <t>Phone and internet service</t>
  </si>
  <si>
    <t>Desktop computers</t>
  </si>
  <si>
    <t>LawLogix subscription fees</t>
  </si>
  <si>
    <t>Immigrant Hope fees</t>
  </si>
  <si>
    <t>Legal fees</t>
  </si>
  <si>
    <t>Training Expenses</t>
  </si>
  <si>
    <t>40-hour training</t>
  </si>
  <si>
    <t>Travel for training</t>
  </si>
  <si>
    <t>State fees</t>
  </si>
  <si>
    <t>Telephone and internet</t>
  </si>
  <si>
    <t>Computers</t>
  </si>
  <si>
    <t>Office furniture</t>
  </si>
  <si>
    <t>Office supplies</t>
  </si>
  <si>
    <t>Copier and printer</t>
  </si>
  <si>
    <t>Total Income</t>
  </si>
  <si>
    <t>Facilities and Supplies Expenses</t>
  </si>
  <si>
    <t>Subtotal</t>
  </si>
  <si>
    <t>Payroll Expenses</t>
  </si>
  <si>
    <t>DOJ Accred Rep #1 salary</t>
  </si>
  <si>
    <t>DOJ Accred Rep #2 salary</t>
  </si>
  <si>
    <t>Office Manager salary</t>
  </si>
  <si>
    <t>Food for meetings</t>
  </si>
  <si>
    <t>Total Expenses</t>
  </si>
  <si>
    <t>Promotion Expenses</t>
  </si>
  <si>
    <t>Graphic design</t>
  </si>
  <si>
    <t>Signage</t>
  </si>
  <si>
    <t>Printing</t>
  </si>
  <si>
    <t>Year 2: 2 user accounts for 3 months. Year 3: 2 user accounts for 12 months + 25 case activations.</t>
  </si>
  <si>
    <t>Year 1: $500 MOU fee. Year 2: $1000 Network Membership fee. Year 3: $2000 Annual fee.</t>
  </si>
  <si>
    <t>Nonprofit incorporation filing fee.</t>
  </si>
  <si>
    <t>$25/hour at 10 hours/week.</t>
  </si>
  <si>
    <t>$30/hour at 10 hours/week.</t>
  </si>
  <si>
    <t>$25/hour at 5 hours/week.</t>
  </si>
  <si>
    <t>$20/hour at 10 hours/week.</t>
  </si>
  <si>
    <t>Webinars</t>
  </si>
  <si>
    <t>Shadowing</t>
  </si>
  <si>
    <t>Refreshments at staff training meetings.</t>
  </si>
  <si>
    <t>Shadowing provided free by Immigrant Hope-Santa Barbara.</t>
  </si>
  <si>
    <t>Legal work donated by attorneys at local legal aid network.</t>
  </si>
  <si>
    <t>Rent and utilities</t>
  </si>
  <si>
    <t>Volunteers</t>
  </si>
  <si>
    <t>2 DOJ reps and Office Manager are volunteers.</t>
  </si>
  <si>
    <t>Church staff</t>
  </si>
  <si>
    <t>Director is on staff at the church.</t>
  </si>
  <si>
    <t>Use of high-capacity printer/copier/scanner provided by church.</t>
  </si>
  <si>
    <t>Used desk, 4 chairs, and filing cabinet donated by local business.</t>
  </si>
  <si>
    <t>Used desktop computers donated by local business.</t>
  </si>
  <si>
    <t>In-Kind. $500 each for 2 used desktop computers + peripherals.</t>
  </si>
  <si>
    <t>In-Kind. Use of high-capacity printer/copier/scanner valued at $100/month.</t>
  </si>
  <si>
    <t>In-Kind. Used desk, 4 chairs, and filing cabinet.</t>
  </si>
  <si>
    <t>In-Kind. Office space valued at $25/square foot for 100 square feet.</t>
  </si>
  <si>
    <t>$370 registration fee for 2 DOJ reps + $375 for shared curriculum.</t>
  </si>
  <si>
    <t>Liability insurance premium.</t>
  </si>
  <si>
    <t>Use of 100 square foot office provided by church.</t>
  </si>
  <si>
    <t>Use of telephone and internet provided by church.</t>
  </si>
  <si>
    <t>Postage</t>
  </si>
  <si>
    <t>Year 2: Mailing DOJ applications. Year 3: Mailing client applications.</t>
  </si>
  <si>
    <t>Printer paper, folders, envelopes, pens, post-its, paperclips, etc.</t>
  </si>
  <si>
    <t>Graphic design provided by volunteer from the church.</t>
  </si>
  <si>
    <t>Design of signage, brochure, letterhead, etc. 10 hours at $50/hour.</t>
  </si>
  <si>
    <t>A-frame ($150), outdoor ($100), and office door ($75) signs.</t>
  </si>
  <si>
    <t>In-Kind. $500 shadowing fee for 2 DOJ reps.</t>
  </si>
  <si>
    <t>Brochures ($200), business cards ($36), letterhead ($100)</t>
  </si>
  <si>
    <t>Net Budget</t>
  </si>
  <si>
    <t>Site visit and LawLogix training</t>
  </si>
  <si>
    <t>$400 airfare + $250 hotel + $90 meals for IH trainer.</t>
  </si>
  <si>
    <t>Contributions from individuals in the church and clients</t>
  </si>
  <si>
    <t>10 consultations at $30 each  + 5 cases at $50 each, 10 cases at $100 each, and 5 cases at $200 each</t>
  </si>
  <si>
    <t>Year 1: $400 airfare + $750 hotel + $280 meals for 2 DOJ reps at IPI. Year 2: Same travel costs for shadowing.</t>
  </si>
  <si>
    <t>In-kind. Year 1: 5 hours for state incorporation filing. Year 3: 30 hours for case review. Valued at $100/hour.</t>
  </si>
  <si>
    <t>We will set up the program in Years 1 and 2, then start offering legal services at the beginning of Year 3.</t>
  </si>
  <si>
    <t>In-Kind. Telephone valued at $25/month and internet valued at $50/month.</t>
  </si>
  <si>
    <t>Year 2 and Year 3: 1 webinar at $100 + 4 webinars at $50 each.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</si>
</sst>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0" fillId="0" borderId="0" xfId="0" applyNumberFormat="1"/>
    <xf numFmtId="42" fontId="0" fillId="0" borderId="0" xfId="0" applyNumberFormat="1" applyAlignment="1">
      <alignment horizontal="left" indent="1"/>
    </xf>
    <xf numFmtId="42" fontId="0" fillId="0" borderId="0" xfId="0" applyNumberFormat="1" applyAlignment="1">
      <alignment horizontal="right"/>
    </xf>
    <xf numFmtId="42" fontId="0" fillId="0" borderId="0" xfId="0" applyNumberFormat="1" applyAlignment="1">
      <alignment horizontal="left"/>
    </xf>
    <xf numFmtId="42" fontId="1" fillId="0" borderId="0" xfId="0" applyNumberFormat="1" applyFont="1"/>
    <xf numFmtId="42" fontId="1" fillId="0" borderId="1" xfId="0" applyNumberFormat="1" applyFont="1" applyBorder="1"/>
    <xf numFmtId="42" fontId="0" fillId="0" borderId="1" xfId="0" applyNumberFormat="1" applyBorder="1"/>
    <xf numFmtId="42" fontId="0" fillId="0" borderId="2" xfId="0" applyNumberFormat="1" applyBorder="1" applyAlignment="1">
      <alignment horizontal="left" indent="1"/>
    </xf>
    <xf numFmtId="42" fontId="0" fillId="0" borderId="2" xfId="0" applyNumberFormat="1" applyBorder="1"/>
    <xf numFmtId="42" fontId="0" fillId="0" borderId="3" xfId="0" applyNumberFormat="1" applyBorder="1"/>
    <xf numFmtId="42" fontId="0" fillId="0" borderId="4" xfId="0" applyNumberFormat="1" applyBorder="1" applyAlignment="1">
      <alignment horizontal="right"/>
    </xf>
    <xf numFmtId="42" fontId="0" fillId="0" borderId="4" xfId="0" applyNumberFormat="1" applyBorder="1"/>
    <xf numFmtId="42" fontId="0" fillId="0" borderId="5" xfId="0" applyNumberFormat="1" applyBorder="1"/>
    <xf numFmtId="42" fontId="0" fillId="0" borderId="6" xfId="0" applyNumberFormat="1" applyBorder="1" applyAlignment="1">
      <alignment horizontal="right"/>
    </xf>
    <xf numFmtId="42" fontId="0" fillId="0" borderId="6" xfId="0" applyNumberFormat="1" applyBorder="1"/>
    <xf numFmtId="42" fontId="0" fillId="0" borderId="7" xfId="0" applyNumberFormat="1" applyBorder="1"/>
    <xf numFmtId="42" fontId="0" fillId="0" borderId="0" xfId="0" applyNumberFormat="1" applyBorder="1" applyAlignment="1">
      <alignment horizontal="right"/>
    </xf>
    <xf numFmtId="42" fontId="0" fillId="0" borderId="0" xfId="0" applyNumberFormat="1" applyBorder="1"/>
    <xf numFmtId="42" fontId="2" fillId="0" borderId="8" xfId="0" applyNumberFormat="1" applyFont="1" applyBorder="1" applyAlignment="1">
      <alignment horizontal="center" vertical="center" wrapText="1"/>
    </xf>
    <xf numFmtId="42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9B21-6212-4BE1-BEDC-219BAF4921ED}">
  <dimension ref="A1:F71"/>
  <sheetViews>
    <sheetView tabSelected="1" zoomScale="90" zoomScaleNormal="90" workbookViewId="0">
      <pane ySplit="1" topLeftCell="A29" activePane="bottomLeft" state="frozen"/>
      <selection pane="bottomLeft" activeCell="F45" sqref="F45"/>
    </sheetView>
  </sheetViews>
  <sheetFormatPr defaultRowHeight="14.5" x14ac:dyDescent="0.35"/>
  <cols>
    <col min="1" max="1" width="29.90625" style="1" bestFit="1" customWidth="1"/>
    <col min="2" max="4" width="8.7265625" style="1"/>
    <col min="5" max="5" width="9.54296875" style="18" bestFit="1" customWidth="1"/>
    <col min="6" max="6" width="94.90625" style="1" bestFit="1" customWidth="1"/>
    <col min="7" max="16384" width="8.7265625" style="1"/>
  </cols>
  <sheetData>
    <row r="1" spans="1:6" s="5" customFormat="1" x14ac:dyDescent="0.35">
      <c r="B1" s="5" t="s">
        <v>0</v>
      </c>
      <c r="C1" s="5" t="s">
        <v>1</v>
      </c>
      <c r="D1" s="5" t="s">
        <v>2</v>
      </c>
      <c r="E1" s="6" t="s">
        <v>3</v>
      </c>
      <c r="F1" s="5" t="s">
        <v>16</v>
      </c>
    </row>
    <row r="2" spans="1:6" x14ac:dyDescent="0.35">
      <c r="A2" s="1" t="s">
        <v>4</v>
      </c>
      <c r="E2" s="7"/>
      <c r="F2" s="19" t="s">
        <v>87</v>
      </c>
    </row>
    <row r="3" spans="1:6" x14ac:dyDescent="0.35">
      <c r="A3" s="1" t="s">
        <v>10</v>
      </c>
      <c r="E3" s="7"/>
      <c r="F3" s="20"/>
    </row>
    <row r="4" spans="1:6" x14ac:dyDescent="0.35">
      <c r="A4" s="2" t="s">
        <v>5</v>
      </c>
      <c r="B4" s="1">
        <v>5000</v>
      </c>
      <c r="C4" s="1">
        <v>5000</v>
      </c>
      <c r="D4" s="1">
        <v>5000</v>
      </c>
      <c r="E4" s="7">
        <f>SUM(B4:D4)</f>
        <v>15000</v>
      </c>
    </row>
    <row r="5" spans="1:6" x14ac:dyDescent="0.35">
      <c r="A5" s="2" t="s">
        <v>14</v>
      </c>
      <c r="B5" s="1">
        <v>500</v>
      </c>
      <c r="C5" s="1">
        <v>500</v>
      </c>
      <c r="D5" s="1">
        <v>500</v>
      </c>
      <c r="E5" s="7">
        <f t="shared" ref="E5:E8" si="0">SUM(B5:D5)</f>
        <v>1500</v>
      </c>
    </row>
    <row r="6" spans="1:6" x14ac:dyDescent="0.35">
      <c r="A6" s="2" t="s">
        <v>13</v>
      </c>
      <c r="B6" s="1">
        <v>0</v>
      </c>
      <c r="C6" s="1">
        <v>0</v>
      </c>
      <c r="D6" s="1">
        <v>0</v>
      </c>
      <c r="E6" s="7">
        <f t="shared" si="0"/>
        <v>0</v>
      </c>
    </row>
    <row r="7" spans="1:6" x14ac:dyDescent="0.35">
      <c r="A7" s="2" t="s">
        <v>7</v>
      </c>
      <c r="B7" s="1">
        <v>0</v>
      </c>
      <c r="C7" s="1">
        <v>300</v>
      </c>
      <c r="D7" s="1">
        <v>500</v>
      </c>
      <c r="E7" s="7">
        <f t="shared" si="0"/>
        <v>800</v>
      </c>
      <c r="F7" s="1" t="s">
        <v>83</v>
      </c>
    </row>
    <row r="8" spans="1:6" x14ac:dyDescent="0.35">
      <c r="A8" s="8" t="s">
        <v>12</v>
      </c>
      <c r="B8" s="9">
        <v>0</v>
      </c>
      <c r="C8" s="9">
        <v>0</v>
      </c>
      <c r="D8" s="9">
        <v>2550</v>
      </c>
      <c r="E8" s="10">
        <f t="shared" si="0"/>
        <v>2550</v>
      </c>
      <c r="F8" s="1" t="s">
        <v>84</v>
      </c>
    </row>
    <row r="9" spans="1:6" x14ac:dyDescent="0.35">
      <c r="A9" s="3" t="s">
        <v>33</v>
      </c>
      <c r="B9" s="1">
        <f>SUM(B4:B8)</f>
        <v>5500</v>
      </c>
      <c r="C9" s="1">
        <f>SUM(C4:C8)</f>
        <v>5800</v>
      </c>
      <c r="D9" s="1">
        <f>SUM(D4:D8)</f>
        <v>8550</v>
      </c>
      <c r="E9" s="7">
        <f>SUM(B9:D9)</f>
        <v>19850</v>
      </c>
    </row>
    <row r="10" spans="1:6" x14ac:dyDescent="0.35">
      <c r="A10" s="3"/>
      <c r="E10" s="7"/>
    </row>
    <row r="11" spans="1:6" x14ac:dyDescent="0.35">
      <c r="A11" s="4" t="s">
        <v>11</v>
      </c>
      <c r="E11" s="7"/>
    </row>
    <row r="12" spans="1:6" x14ac:dyDescent="0.35">
      <c r="A12" s="2" t="s">
        <v>56</v>
      </c>
      <c r="B12" s="1">
        <v>0</v>
      </c>
      <c r="C12" s="1">
        <v>30000</v>
      </c>
      <c r="D12" s="1">
        <v>30000</v>
      </c>
      <c r="E12" s="7">
        <f t="shared" ref="E12:E24" si="1">SUM(B12:D12)</f>
        <v>60000</v>
      </c>
      <c r="F12" s="1" t="s">
        <v>70</v>
      </c>
    </row>
    <row r="13" spans="1:6" x14ac:dyDescent="0.35">
      <c r="A13" s="2" t="s">
        <v>17</v>
      </c>
      <c r="B13" s="1">
        <v>0</v>
      </c>
      <c r="C13" s="1">
        <v>900</v>
      </c>
      <c r="D13" s="1">
        <v>900</v>
      </c>
      <c r="E13" s="7">
        <f t="shared" si="1"/>
        <v>1800</v>
      </c>
      <c r="F13" s="1" t="s">
        <v>71</v>
      </c>
    </row>
    <row r="14" spans="1:6" x14ac:dyDescent="0.35">
      <c r="A14" s="2" t="s">
        <v>59</v>
      </c>
      <c r="B14" s="1">
        <v>15600</v>
      </c>
      <c r="C14" s="1">
        <v>15600</v>
      </c>
      <c r="D14" s="1">
        <v>15600</v>
      </c>
      <c r="E14" s="7">
        <f t="shared" si="1"/>
        <v>46800</v>
      </c>
      <c r="F14" s="1" t="s">
        <v>60</v>
      </c>
    </row>
    <row r="15" spans="1:6" x14ac:dyDescent="0.35">
      <c r="A15" s="2" t="s">
        <v>57</v>
      </c>
      <c r="B15" s="1">
        <v>19500</v>
      </c>
      <c r="C15" s="1">
        <v>29900</v>
      </c>
      <c r="D15" s="1">
        <v>29900</v>
      </c>
      <c r="E15" s="7">
        <f>SUM(B15:D15)</f>
        <v>79300</v>
      </c>
      <c r="F15" s="1" t="s">
        <v>58</v>
      </c>
    </row>
    <row r="16" spans="1:6" x14ac:dyDescent="0.35">
      <c r="A16" s="2" t="s">
        <v>18</v>
      </c>
      <c r="B16" s="1">
        <v>1000</v>
      </c>
      <c r="C16" s="1">
        <v>0</v>
      </c>
      <c r="D16" s="1">
        <v>0</v>
      </c>
      <c r="E16" s="7">
        <f t="shared" si="1"/>
        <v>1000</v>
      </c>
      <c r="F16" s="1" t="s">
        <v>63</v>
      </c>
    </row>
    <row r="17" spans="1:6" x14ac:dyDescent="0.35">
      <c r="A17" s="2" t="s">
        <v>30</v>
      </c>
      <c r="B17" s="1">
        <v>0</v>
      </c>
      <c r="C17" s="1">
        <v>0</v>
      </c>
      <c r="D17" s="1">
        <v>1200</v>
      </c>
      <c r="E17" s="7">
        <f t="shared" si="1"/>
        <v>1200</v>
      </c>
      <c r="F17" s="1" t="s">
        <v>61</v>
      </c>
    </row>
    <row r="18" spans="1:6" x14ac:dyDescent="0.35">
      <c r="A18" s="2" t="s">
        <v>28</v>
      </c>
      <c r="B18" s="1">
        <v>0</v>
      </c>
      <c r="C18" s="1">
        <v>950</v>
      </c>
      <c r="D18" s="1">
        <v>0</v>
      </c>
      <c r="E18" s="7">
        <f t="shared" si="1"/>
        <v>950</v>
      </c>
      <c r="F18" s="1" t="s">
        <v>62</v>
      </c>
    </row>
    <row r="19" spans="1:6" x14ac:dyDescent="0.35">
      <c r="A19" s="2" t="s">
        <v>21</v>
      </c>
      <c r="B19" s="1">
        <v>500</v>
      </c>
      <c r="D19" s="1">
        <v>3000</v>
      </c>
      <c r="E19" s="7">
        <f t="shared" si="1"/>
        <v>3500</v>
      </c>
      <c r="F19" s="1" t="s">
        <v>55</v>
      </c>
    </row>
    <row r="20" spans="1:6" x14ac:dyDescent="0.35">
      <c r="A20" s="2" t="s">
        <v>52</v>
      </c>
      <c r="B20" s="1">
        <v>0</v>
      </c>
      <c r="C20" s="1">
        <v>1000</v>
      </c>
      <c r="D20" s="1">
        <v>0</v>
      </c>
      <c r="E20" s="7">
        <f t="shared" si="1"/>
        <v>1000</v>
      </c>
      <c r="F20" s="1" t="s">
        <v>54</v>
      </c>
    </row>
    <row r="21" spans="1:6" x14ac:dyDescent="0.35">
      <c r="A21" s="8" t="s">
        <v>41</v>
      </c>
      <c r="B21" s="9">
        <v>500</v>
      </c>
      <c r="C21" s="9">
        <v>0</v>
      </c>
      <c r="D21" s="9">
        <v>0</v>
      </c>
      <c r="E21" s="10">
        <f t="shared" si="1"/>
        <v>500</v>
      </c>
      <c r="F21" s="1" t="s">
        <v>75</v>
      </c>
    </row>
    <row r="22" spans="1:6" x14ac:dyDescent="0.35">
      <c r="A22" s="3" t="s">
        <v>33</v>
      </c>
      <c r="B22" s="1">
        <f>SUM(B12:B21)</f>
        <v>37100</v>
      </c>
      <c r="C22" s="1">
        <f>SUM(C12:C21)</f>
        <v>78350</v>
      </c>
      <c r="D22" s="1">
        <f>SUM(D12:D21)</f>
        <v>80600</v>
      </c>
      <c r="E22" s="7">
        <f t="shared" si="1"/>
        <v>196050</v>
      </c>
    </row>
    <row r="23" spans="1:6" x14ac:dyDescent="0.35">
      <c r="A23" s="3"/>
      <c r="E23" s="7"/>
    </row>
    <row r="24" spans="1:6" ht="15" thickBot="1" x14ac:dyDescent="0.4">
      <c r="A24" s="11" t="s">
        <v>31</v>
      </c>
      <c r="B24" s="12">
        <f>B9+B22</f>
        <v>42600</v>
      </c>
      <c r="C24" s="12">
        <f>C9+C22</f>
        <v>84150</v>
      </c>
      <c r="D24" s="12">
        <f>D9+D22</f>
        <v>89150</v>
      </c>
      <c r="E24" s="13">
        <f t="shared" si="1"/>
        <v>215900</v>
      </c>
    </row>
    <row r="25" spans="1:6" ht="15" thickTop="1" x14ac:dyDescent="0.35">
      <c r="A25" s="4"/>
      <c r="E25" s="7"/>
    </row>
    <row r="26" spans="1:6" x14ac:dyDescent="0.35">
      <c r="A26" s="1" t="s">
        <v>6</v>
      </c>
      <c r="E26" s="7"/>
    </row>
    <row r="27" spans="1:6" x14ac:dyDescent="0.35">
      <c r="A27" s="4" t="s">
        <v>9</v>
      </c>
      <c r="E27" s="7"/>
    </row>
    <row r="28" spans="1:6" x14ac:dyDescent="0.35">
      <c r="A28" s="2" t="s">
        <v>20</v>
      </c>
      <c r="B28" s="1">
        <v>500</v>
      </c>
      <c r="C28" s="1">
        <v>1000</v>
      </c>
      <c r="D28" s="1">
        <v>2000</v>
      </c>
      <c r="E28" s="7">
        <f t="shared" ref="E28:E33" si="2">SUM(B28:D28)</f>
        <v>3500</v>
      </c>
      <c r="F28" s="1" t="s">
        <v>45</v>
      </c>
    </row>
    <row r="29" spans="1:6" x14ac:dyDescent="0.35">
      <c r="A29" s="2" t="s">
        <v>8</v>
      </c>
      <c r="B29" s="1">
        <v>0</v>
      </c>
      <c r="C29" s="1">
        <v>0</v>
      </c>
      <c r="D29" s="1">
        <v>3500</v>
      </c>
      <c r="E29" s="7">
        <f t="shared" si="2"/>
        <v>3500</v>
      </c>
      <c r="F29" s="1" t="s">
        <v>69</v>
      </c>
    </row>
    <row r="30" spans="1:6" x14ac:dyDescent="0.35">
      <c r="A30" s="2" t="s">
        <v>19</v>
      </c>
      <c r="B30" s="1">
        <v>0</v>
      </c>
      <c r="C30" s="1">
        <v>60</v>
      </c>
      <c r="D30" s="1">
        <v>990</v>
      </c>
      <c r="E30" s="7">
        <f t="shared" si="2"/>
        <v>1050</v>
      </c>
      <c r="F30" s="1" t="s">
        <v>44</v>
      </c>
    </row>
    <row r="31" spans="1:6" x14ac:dyDescent="0.35">
      <c r="A31" s="2" t="s">
        <v>21</v>
      </c>
      <c r="B31" s="1">
        <v>500</v>
      </c>
      <c r="C31" s="1">
        <v>0</v>
      </c>
      <c r="D31" s="1">
        <v>3000</v>
      </c>
      <c r="E31" s="7">
        <f t="shared" si="2"/>
        <v>3500</v>
      </c>
      <c r="F31" s="1" t="s">
        <v>86</v>
      </c>
    </row>
    <row r="32" spans="1:6" x14ac:dyDescent="0.35">
      <c r="A32" s="8" t="s">
        <v>25</v>
      </c>
      <c r="B32" s="9">
        <v>150</v>
      </c>
      <c r="C32" s="9">
        <v>0</v>
      </c>
      <c r="D32" s="9">
        <v>0</v>
      </c>
      <c r="E32" s="10">
        <f t="shared" si="2"/>
        <v>150</v>
      </c>
      <c r="F32" s="1" t="s">
        <v>46</v>
      </c>
    </row>
    <row r="33" spans="1:6" x14ac:dyDescent="0.35">
      <c r="A33" s="3" t="s">
        <v>33</v>
      </c>
      <c r="B33" s="1">
        <f>SUM(B28:B32)</f>
        <v>1150</v>
      </c>
      <c r="C33" s="1">
        <f>SUM(C28:C32)</f>
        <v>1060</v>
      </c>
      <c r="D33" s="1">
        <f>SUM(D28:D32)</f>
        <v>9490</v>
      </c>
      <c r="E33" s="7">
        <f t="shared" si="2"/>
        <v>11700</v>
      </c>
    </row>
    <row r="34" spans="1:6" x14ac:dyDescent="0.35">
      <c r="E34" s="7"/>
    </row>
    <row r="35" spans="1:6" x14ac:dyDescent="0.35">
      <c r="A35" s="4" t="s">
        <v>34</v>
      </c>
      <c r="E35" s="7"/>
    </row>
    <row r="36" spans="1:6" x14ac:dyDescent="0.35">
      <c r="A36" s="2" t="s">
        <v>15</v>
      </c>
      <c r="B36" s="1">
        <v>15600</v>
      </c>
      <c r="C36" s="1">
        <v>15600</v>
      </c>
      <c r="D36" s="1">
        <v>15600</v>
      </c>
      <c r="E36" s="7">
        <f t="shared" ref="E36:E40" si="3">SUM(B36:D36)</f>
        <v>46800</v>
      </c>
      <c r="F36" s="1" t="s">
        <v>48</v>
      </c>
    </row>
    <row r="37" spans="1:6" x14ac:dyDescent="0.35">
      <c r="A37" s="2" t="s">
        <v>35</v>
      </c>
      <c r="B37" s="1">
        <v>13000</v>
      </c>
      <c r="C37" s="1">
        <v>13000</v>
      </c>
      <c r="D37" s="1">
        <v>13000</v>
      </c>
      <c r="E37" s="7">
        <f t="shared" si="3"/>
        <v>39000</v>
      </c>
      <c r="F37" s="1" t="s">
        <v>47</v>
      </c>
    </row>
    <row r="38" spans="1:6" x14ac:dyDescent="0.35">
      <c r="A38" s="2" t="s">
        <v>36</v>
      </c>
      <c r="B38" s="1">
        <v>6500</v>
      </c>
      <c r="C38" s="1">
        <v>6500</v>
      </c>
      <c r="D38" s="1">
        <v>6500</v>
      </c>
      <c r="E38" s="7">
        <f t="shared" si="3"/>
        <v>19500</v>
      </c>
      <c r="F38" s="1" t="s">
        <v>49</v>
      </c>
    </row>
    <row r="39" spans="1:6" x14ac:dyDescent="0.35">
      <c r="A39" s="8" t="s">
        <v>37</v>
      </c>
      <c r="B39" s="9">
        <v>0</v>
      </c>
      <c r="C39" s="9">
        <v>10400</v>
      </c>
      <c r="D39" s="9">
        <v>10400</v>
      </c>
      <c r="E39" s="10">
        <f t="shared" si="3"/>
        <v>20800</v>
      </c>
      <c r="F39" s="1" t="s">
        <v>50</v>
      </c>
    </row>
    <row r="40" spans="1:6" x14ac:dyDescent="0.35">
      <c r="A40" s="3" t="s">
        <v>33</v>
      </c>
      <c r="B40" s="1">
        <f>SUM(B36:B39)</f>
        <v>35100</v>
      </c>
      <c r="C40" s="1">
        <f>SUM(C36:C39)</f>
        <v>45500</v>
      </c>
      <c r="D40" s="1">
        <f>SUM(D36:D39)</f>
        <v>45500</v>
      </c>
      <c r="E40" s="7">
        <f t="shared" si="3"/>
        <v>126100</v>
      </c>
    </row>
    <row r="41" spans="1:6" x14ac:dyDescent="0.35">
      <c r="E41" s="7"/>
    </row>
    <row r="42" spans="1:6" x14ac:dyDescent="0.35">
      <c r="A42" s="4" t="s">
        <v>22</v>
      </c>
      <c r="E42" s="7"/>
    </row>
    <row r="43" spans="1:6" x14ac:dyDescent="0.35">
      <c r="A43" s="2" t="s">
        <v>23</v>
      </c>
      <c r="B43" s="1">
        <v>1115</v>
      </c>
      <c r="C43" s="1">
        <v>0</v>
      </c>
      <c r="D43" s="1">
        <v>0</v>
      </c>
      <c r="E43" s="7">
        <f t="shared" ref="E43:E49" si="4">SUM(B43:D43)</f>
        <v>1115</v>
      </c>
      <c r="F43" s="1" t="s">
        <v>68</v>
      </c>
    </row>
    <row r="44" spans="1:6" x14ac:dyDescent="0.35">
      <c r="A44" s="2" t="s">
        <v>52</v>
      </c>
      <c r="B44" s="1">
        <v>0</v>
      </c>
      <c r="C44" s="1">
        <v>1000</v>
      </c>
      <c r="D44" s="1">
        <v>0</v>
      </c>
      <c r="E44" s="7">
        <f t="shared" si="4"/>
        <v>1000</v>
      </c>
      <c r="F44" s="1" t="s">
        <v>78</v>
      </c>
    </row>
    <row r="45" spans="1:6" x14ac:dyDescent="0.35">
      <c r="A45" s="2" t="s">
        <v>51</v>
      </c>
      <c r="B45" s="1">
        <v>0</v>
      </c>
      <c r="C45" s="1">
        <v>300</v>
      </c>
      <c r="D45" s="1">
        <v>300</v>
      </c>
      <c r="E45" s="7">
        <f t="shared" si="4"/>
        <v>600</v>
      </c>
      <c r="F45" s="1" t="s">
        <v>89</v>
      </c>
    </row>
    <row r="46" spans="1:6" x14ac:dyDescent="0.35">
      <c r="A46" s="2" t="s">
        <v>24</v>
      </c>
      <c r="B46" s="1">
        <v>2860</v>
      </c>
      <c r="C46" s="1">
        <v>2860</v>
      </c>
      <c r="D46" s="1">
        <v>0</v>
      </c>
      <c r="E46" s="7">
        <f t="shared" si="4"/>
        <v>5720</v>
      </c>
      <c r="F46" s="1" t="s">
        <v>85</v>
      </c>
    </row>
    <row r="47" spans="1:6" x14ac:dyDescent="0.35">
      <c r="A47" s="2" t="s">
        <v>81</v>
      </c>
      <c r="B47" s="1">
        <v>0</v>
      </c>
      <c r="C47" s="1">
        <v>740</v>
      </c>
      <c r="D47" s="1">
        <v>0</v>
      </c>
      <c r="E47" s="7">
        <f t="shared" si="4"/>
        <v>740</v>
      </c>
      <c r="F47" s="1" t="s">
        <v>82</v>
      </c>
    </row>
    <row r="48" spans="1:6" x14ac:dyDescent="0.35">
      <c r="A48" s="8" t="s">
        <v>38</v>
      </c>
      <c r="B48" s="9">
        <v>100</v>
      </c>
      <c r="C48" s="9">
        <v>100</v>
      </c>
      <c r="D48" s="9">
        <v>100</v>
      </c>
      <c r="E48" s="10">
        <f t="shared" si="4"/>
        <v>300</v>
      </c>
      <c r="F48" s="1" t="s">
        <v>53</v>
      </c>
    </row>
    <row r="49" spans="1:6" x14ac:dyDescent="0.35">
      <c r="A49" s="3" t="s">
        <v>33</v>
      </c>
      <c r="B49" s="1">
        <f>SUM(B43:B48)</f>
        <v>4075</v>
      </c>
      <c r="C49" s="1">
        <f>SUM(C43:C48)</f>
        <v>5000</v>
      </c>
      <c r="D49" s="1">
        <f>SUM(D43:D48)</f>
        <v>400</v>
      </c>
      <c r="E49" s="7">
        <f t="shared" si="4"/>
        <v>9475</v>
      </c>
    </row>
    <row r="50" spans="1:6" x14ac:dyDescent="0.35">
      <c r="E50" s="7"/>
    </row>
    <row r="51" spans="1:6" x14ac:dyDescent="0.35">
      <c r="A51" s="1" t="s">
        <v>32</v>
      </c>
      <c r="E51" s="7"/>
    </row>
    <row r="52" spans="1:6" x14ac:dyDescent="0.35">
      <c r="A52" s="2" t="s">
        <v>56</v>
      </c>
      <c r="B52" s="1">
        <v>0</v>
      </c>
      <c r="C52" s="1">
        <v>30000</v>
      </c>
      <c r="D52" s="1">
        <v>30000</v>
      </c>
      <c r="E52" s="7">
        <f t="shared" ref="E52:E59" si="5">SUM(B52:D52)</f>
        <v>60000</v>
      </c>
      <c r="F52" s="1" t="s">
        <v>67</v>
      </c>
    </row>
    <row r="53" spans="1:6" x14ac:dyDescent="0.35">
      <c r="A53" s="2" t="s">
        <v>26</v>
      </c>
      <c r="C53" s="1">
        <v>900</v>
      </c>
      <c r="D53" s="1">
        <v>900</v>
      </c>
      <c r="E53" s="7">
        <f t="shared" si="5"/>
        <v>1800</v>
      </c>
      <c r="F53" s="1" t="s">
        <v>88</v>
      </c>
    </row>
    <row r="54" spans="1:6" x14ac:dyDescent="0.35">
      <c r="A54" s="2" t="s">
        <v>27</v>
      </c>
      <c r="B54" s="1">
        <v>1000</v>
      </c>
      <c r="C54" s="1">
        <v>0</v>
      </c>
      <c r="D54" s="1">
        <v>0</v>
      </c>
      <c r="E54" s="7">
        <f t="shared" si="5"/>
        <v>1000</v>
      </c>
      <c r="F54" s="1" t="s">
        <v>64</v>
      </c>
    </row>
    <row r="55" spans="1:6" x14ac:dyDescent="0.35">
      <c r="A55" s="2" t="s">
        <v>30</v>
      </c>
      <c r="B55" s="1">
        <v>0</v>
      </c>
      <c r="C55" s="1">
        <v>0</v>
      </c>
      <c r="D55" s="1">
        <v>1200</v>
      </c>
      <c r="E55" s="7">
        <f t="shared" si="5"/>
        <v>1200</v>
      </c>
      <c r="F55" s="1" t="s">
        <v>65</v>
      </c>
    </row>
    <row r="56" spans="1:6" x14ac:dyDescent="0.35">
      <c r="A56" s="2" t="s">
        <v>28</v>
      </c>
      <c r="B56" s="1">
        <v>0</v>
      </c>
      <c r="C56" s="1">
        <v>950</v>
      </c>
      <c r="D56" s="1">
        <v>0</v>
      </c>
      <c r="E56" s="7">
        <f t="shared" si="5"/>
        <v>950</v>
      </c>
      <c r="F56" s="1" t="s">
        <v>66</v>
      </c>
    </row>
    <row r="57" spans="1:6" x14ac:dyDescent="0.35">
      <c r="A57" s="2" t="s">
        <v>29</v>
      </c>
      <c r="B57" s="1">
        <v>0</v>
      </c>
      <c r="C57" s="1">
        <v>20</v>
      </c>
      <c r="D57" s="1">
        <v>100</v>
      </c>
      <c r="E57" s="7">
        <f t="shared" si="5"/>
        <v>120</v>
      </c>
      <c r="F57" s="1" t="s">
        <v>74</v>
      </c>
    </row>
    <row r="58" spans="1:6" x14ac:dyDescent="0.35">
      <c r="A58" s="8" t="s">
        <v>72</v>
      </c>
      <c r="B58" s="9">
        <v>0</v>
      </c>
      <c r="C58" s="9">
        <v>30</v>
      </c>
      <c r="D58" s="9">
        <v>200</v>
      </c>
      <c r="E58" s="10">
        <f t="shared" si="5"/>
        <v>230</v>
      </c>
      <c r="F58" s="1" t="s">
        <v>73</v>
      </c>
    </row>
    <row r="59" spans="1:6" x14ac:dyDescent="0.35">
      <c r="A59" s="3" t="s">
        <v>33</v>
      </c>
      <c r="B59" s="1">
        <f>SUM(B52:B58)</f>
        <v>1000</v>
      </c>
      <c r="C59" s="1">
        <f>SUM(C52:C58)</f>
        <v>31900</v>
      </c>
      <c r="D59" s="1">
        <f>SUM(D52:D58)</f>
        <v>32400</v>
      </c>
      <c r="E59" s="7">
        <f t="shared" si="5"/>
        <v>65300</v>
      </c>
    </row>
    <row r="60" spans="1:6" x14ac:dyDescent="0.35">
      <c r="A60" s="3"/>
      <c r="E60" s="7"/>
    </row>
    <row r="61" spans="1:6" x14ac:dyDescent="0.35">
      <c r="A61" s="4" t="s">
        <v>40</v>
      </c>
      <c r="E61" s="7"/>
    </row>
    <row r="62" spans="1:6" x14ac:dyDescent="0.35">
      <c r="A62" s="2" t="s">
        <v>41</v>
      </c>
      <c r="B62" s="1">
        <v>500</v>
      </c>
      <c r="C62" s="1">
        <v>0</v>
      </c>
      <c r="D62" s="1">
        <v>0</v>
      </c>
      <c r="E62" s="7">
        <f t="shared" ref="E62:E67" si="6">SUM(B62:D62)</f>
        <v>500</v>
      </c>
      <c r="F62" s="1" t="s">
        <v>76</v>
      </c>
    </row>
    <row r="63" spans="1:6" x14ac:dyDescent="0.35">
      <c r="A63" s="2" t="s">
        <v>42</v>
      </c>
      <c r="B63" s="1">
        <v>0</v>
      </c>
      <c r="C63" s="1">
        <v>325</v>
      </c>
      <c r="D63" s="1">
        <v>0</v>
      </c>
      <c r="E63" s="7">
        <f t="shared" si="6"/>
        <v>325</v>
      </c>
      <c r="F63" s="1" t="s">
        <v>77</v>
      </c>
    </row>
    <row r="64" spans="1:6" x14ac:dyDescent="0.35">
      <c r="A64" s="8" t="s">
        <v>43</v>
      </c>
      <c r="B64" s="9">
        <v>0</v>
      </c>
      <c r="C64" s="9">
        <v>336</v>
      </c>
      <c r="D64" s="9">
        <v>0</v>
      </c>
      <c r="E64" s="10">
        <f t="shared" si="6"/>
        <v>336</v>
      </c>
      <c r="F64" s="1" t="s">
        <v>79</v>
      </c>
    </row>
    <row r="65" spans="1:5" x14ac:dyDescent="0.35">
      <c r="A65" s="3" t="s">
        <v>33</v>
      </c>
      <c r="B65" s="1">
        <f>SUM(B62:B64)</f>
        <v>500</v>
      </c>
      <c r="C65" s="1">
        <f>SUM(C62:C64)</f>
        <v>661</v>
      </c>
      <c r="D65" s="1">
        <f>SUM(D62:D64)</f>
        <v>0</v>
      </c>
      <c r="E65" s="7">
        <f t="shared" si="6"/>
        <v>1161</v>
      </c>
    </row>
    <row r="66" spans="1:5" x14ac:dyDescent="0.35">
      <c r="A66" s="3"/>
      <c r="E66" s="7"/>
    </row>
    <row r="67" spans="1:5" x14ac:dyDescent="0.35">
      <c r="A67" s="17" t="s">
        <v>39</v>
      </c>
      <c r="B67" s="18">
        <f>B33+B40+B49+B59+B65</f>
        <v>41825</v>
      </c>
      <c r="C67" s="18">
        <f>C33+C40+C49+C59+C65</f>
        <v>84121</v>
      </c>
      <c r="D67" s="18">
        <f>D33+D40+D49+D59+D65</f>
        <v>87790</v>
      </c>
      <c r="E67" s="7">
        <f t="shared" si="6"/>
        <v>213736</v>
      </c>
    </row>
    <row r="68" spans="1:5" x14ac:dyDescent="0.35">
      <c r="A68" s="17" t="s">
        <v>31</v>
      </c>
      <c r="B68" s="18">
        <f>B24</f>
        <v>42600</v>
      </c>
      <c r="C68" s="18">
        <f>C24</f>
        <v>84150</v>
      </c>
      <c r="D68" s="18">
        <f>D24</f>
        <v>89150</v>
      </c>
      <c r="E68" s="7">
        <f>E24</f>
        <v>215900</v>
      </c>
    </row>
    <row r="69" spans="1:5" ht="15" thickBot="1" x14ac:dyDescent="0.4">
      <c r="E69" s="7"/>
    </row>
    <row r="70" spans="1:5" ht="15.5" thickTop="1" thickBot="1" x14ac:dyDescent="0.4">
      <c r="A70" s="14" t="s">
        <v>80</v>
      </c>
      <c r="B70" s="15">
        <f>B68-B67</f>
        <v>775</v>
      </c>
      <c r="C70" s="15">
        <f>C68-C67</f>
        <v>29</v>
      </c>
      <c r="D70" s="15">
        <f>D68-D67</f>
        <v>1360</v>
      </c>
      <c r="E70" s="16">
        <f>E68-E67</f>
        <v>2164</v>
      </c>
    </row>
    <row r="71" spans="1:5" ht="15" thickTop="1" x14ac:dyDescent="0.35"/>
  </sheetData>
  <mergeCells count="1">
    <mergeCell ref="F2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D06A3DA33D44897116A40FF17F2FB" ma:contentTypeVersion="13" ma:contentTypeDescription="Create a new document." ma:contentTypeScope="" ma:versionID="07581ddbeb7f7bb7218b23068be992d9">
  <xsd:schema xmlns:xsd="http://www.w3.org/2001/XMLSchema" xmlns:xs="http://www.w3.org/2001/XMLSchema" xmlns:p="http://schemas.microsoft.com/office/2006/metadata/properties" xmlns:ns3="2651ac81-5b46-4949-9509-580d8e926e86" xmlns:ns4="e7a3406b-6375-4b22-b109-d02415a6eaf3" targetNamespace="http://schemas.microsoft.com/office/2006/metadata/properties" ma:root="true" ma:fieldsID="f64d60fd50ab6fc5e7fa54d2cdff6fb2" ns3:_="" ns4:_="">
    <xsd:import namespace="2651ac81-5b46-4949-9509-580d8e926e86"/>
    <xsd:import namespace="e7a3406b-6375-4b22-b109-d02415a6ea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1ac81-5b46-4949-9509-580d8e926e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3406b-6375-4b22-b109-d02415a6e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C64F5-99E0-494D-9D62-1B7D47CEBC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69E3B-1D59-4F5B-A3B4-BAEB8037C6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1ac81-5b46-4949-9509-580d8e926e86"/>
    <ds:schemaRef ds:uri="e7a3406b-6375-4b22-b109-d02415a6e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E0AD73-1E5F-40EE-8068-CC169FFEC7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Johnson</dc:creator>
  <cp:lastModifiedBy>Ben Johnson</cp:lastModifiedBy>
  <dcterms:created xsi:type="dcterms:W3CDTF">2020-07-15T18:46:25Z</dcterms:created>
  <dcterms:modified xsi:type="dcterms:W3CDTF">2020-07-31T15:28:11Z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0x01010096BD06A3DA33D44897116A40FF17F2FB</vt:lpwstr>
  </property>
</Properties>
</file>